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<sst xmlns="http://schemas.openxmlformats.org/spreadsheetml/2006/main" count="82" uniqueCount="28">
  <si>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</si>
  <si>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</si>
  <si>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</si>
  <si>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</si>
  <si>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</si>
  <si>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</si>
  <si>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</si>
  <si>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</si>
  <si>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</si>
  <si>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</si>
  <si>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</si>
  <si>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</si>
  <si>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</si>
  <si>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Muzej seljačkih buna</t>
  </si>
  <si>
    <t>DOMAĆI</t>
  </si>
  <si>
    <t>STRANI</t>
  </si>
  <si>
    <t>Muzej Staro selo</t>
  </si>
  <si>
    <t>Dvor Veliki Tabor</t>
  </si>
  <si>
    <t>UKUPNO SVETIŠTE</t>
  </si>
  <si>
    <t>Galerija Antuna Augustinčića</t>
  </si>
  <si>
    <t xml:space="preserve">Muzej krapinskih neandertalaca </t>
  </si>
  <si>
    <t xml:space="preserve">Hrvatsko nacionalno svetište MBB </t>
  </si>
  <si>
    <t xml:space="preserve">UKUPNO </t>
  </si>
  <si>
    <t>2016. godina</t>
  </si>
  <si>
    <t>2015. godina</t>
  </si>
  <si>
    <t>MUZEJI DOMAĆI</t>
  </si>
  <si>
    <t>MUZEJI STRANI</t>
  </si>
  <si>
    <t>MUZEJI 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</si>
</sst>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1" applyNumberFormat="0" applyFont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1" fillId="27" borderId="2" applyNumberFormat="0" applyAlignment="0" applyProtection="0"/>
    <xf numFmtId="0" fontId="22" fillId="27" borderId="3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32" borderId="18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3" fontId="1" fillId="32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22">
      <selection activeCell="P54" sqref="P54:P57"/>
    </sheetView>
  </sheetViews>
  <sheetFormatPr defaultColWidth="9.140625" defaultRowHeight="15"/>
  <cols>
    <col min="1" max="1" width="18.57421875" style="0" customWidth="1"/>
    <col min="3" max="3" width="8.421875" style="0" customWidth="1"/>
    <col min="4" max="4" width="8.140625" style="0" customWidth="1"/>
    <col min="5" max="5" width="7.57421875" style="0" customWidth="1"/>
    <col min="6" max="6" width="8.57421875" style="0" customWidth="1"/>
    <col min="7" max="7" width="7.8515625" style="0" customWidth="1"/>
    <col min="8" max="8" width="6.421875" style="0" customWidth="1"/>
    <col min="9" max="9" width="7.57421875" style="0" customWidth="1"/>
    <col min="10" max="10" width="9.140625" style="0" customWidth="1"/>
    <col min="11" max="11" width="6.57421875" style="0" customWidth="1"/>
    <col min="12" max="12" width="9.140625" style="0" customWidth="1"/>
    <col min="13" max="13" width="8.140625" style="0" customWidth="1"/>
    <col min="14" max="14" width="9.57421875" style="0" customWidth="1"/>
    <col min="15" max="15" width="9.421875" style="0" customWidth="1"/>
  </cols>
  <sheetData>
    <row r="1" spans="1:15" ht="16.5" thickBot="1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0"/>
      <c r="B2" s="11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3" t="s">
        <v>22</v>
      </c>
    </row>
    <row r="3" spans="1:15" ht="15">
      <c r="A3" s="42" t="s">
        <v>13</v>
      </c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>
        <f>SUM(C3:N3)</f>
        <v>0</v>
      </c>
    </row>
    <row r="4" spans="1:15" ht="15">
      <c r="A4" s="43"/>
      <c r="B4" s="4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">
        <f aca="true" t="shared" si="0" ref="O4:O16">SUM(C4:N4)</f>
        <v>0</v>
      </c>
    </row>
    <row r="5" spans="1:15" ht="15">
      <c r="A5" s="44"/>
      <c r="B5" s="30" t="s">
        <v>12</v>
      </c>
      <c r="C5" s="31">
        <v>259</v>
      </c>
      <c r="D5" s="31">
        <v>140</v>
      </c>
      <c r="E5" s="31">
        <v>796</v>
      </c>
      <c r="F5" s="32">
        <v>1118</v>
      </c>
      <c r="G5" s="32">
        <v>3013</v>
      </c>
      <c r="H5" s="32">
        <v>2881</v>
      </c>
      <c r="I5" s="32">
        <v>466</v>
      </c>
      <c r="J5" s="32">
        <v>555</v>
      </c>
      <c r="K5" s="31">
        <v>674</v>
      </c>
      <c r="L5" s="32">
        <v>1289</v>
      </c>
      <c r="M5" s="31">
        <v>715</v>
      </c>
      <c r="N5" s="31">
        <v>101</v>
      </c>
      <c r="O5" s="33">
        <f>SUM(C5:N5)</f>
        <v>12007</v>
      </c>
    </row>
    <row r="6" spans="1:15" ht="15">
      <c r="A6" s="42" t="s">
        <v>16</v>
      </c>
      <c r="B6" s="4" t="s">
        <v>14</v>
      </c>
      <c r="C6" s="4"/>
      <c r="D6" s="4"/>
      <c r="E6" s="4"/>
      <c r="F6" s="4"/>
      <c r="G6" s="4"/>
      <c r="H6" s="4"/>
      <c r="I6" s="17"/>
      <c r="J6" s="4"/>
      <c r="K6" s="4"/>
      <c r="L6" s="4"/>
      <c r="M6" s="4"/>
      <c r="N6" s="19"/>
      <c r="O6" s="14">
        <f t="shared" si="0"/>
        <v>0</v>
      </c>
    </row>
    <row r="7" spans="1:15" ht="15">
      <c r="A7" s="43"/>
      <c r="B7" s="4" t="s">
        <v>15</v>
      </c>
      <c r="C7" s="4"/>
      <c r="D7" s="4"/>
      <c r="E7" s="4"/>
      <c r="F7" s="4"/>
      <c r="G7" s="4"/>
      <c r="H7" s="4"/>
      <c r="I7" s="16"/>
      <c r="J7" s="4"/>
      <c r="K7" s="4"/>
      <c r="L7" s="4"/>
      <c r="M7" s="5"/>
      <c r="N7" s="19"/>
      <c r="O7" s="14">
        <f t="shared" si="0"/>
        <v>0</v>
      </c>
    </row>
    <row r="8" spans="1:15" ht="15">
      <c r="A8" s="44"/>
      <c r="B8" s="30" t="s">
        <v>12</v>
      </c>
      <c r="C8" s="32">
        <v>1149</v>
      </c>
      <c r="D8" s="31">
        <v>696</v>
      </c>
      <c r="E8" s="32">
        <v>1893</v>
      </c>
      <c r="F8" s="32">
        <v>4883</v>
      </c>
      <c r="G8" s="32">
        <v>12393</v>
      </c>
      <c r="H8" s="32">
        <v>7422</v>
      </c>
      <c r="I8" s="32">
        <v>3897</v>
      </c>
      <c r="J8" s="32">
        <v>4910</v>
      </c>
      <c r="K8" s="32">
        <v>5119</v>
      </c>
      <c r="L8" s="32">
        <v>4749</v>
      </c>
      <c r="M8" s="32">
        <v>1998</v>
      </c>
      <c r="N8" s="31">
        <v>865</v>
      </c>
      <c r="O8" s="33">
        <f>SUM(C8:N8)</f>
        <v>49974</v>
      </c>
    </row>
    <row r="9" spans="1:15" ht="15">
      <c r="A9" s="42" t="s">
        <v>19</v>
      </c>
      <c r="B9" s="4" t="s">
        <v>14</v>
      </c>
      <c r="C9" s="4"/>
      <c r="D9" s="4"/>
      <c r="E9" s="4"/>
      <c r="F9" s="4"/>
      <c r="G9" s="4"/>
      <c r="H9" s="4"/>
      <c r="I9" s="17"/>
      <c r="J9" s="4"/>
      <c r="K9" s="4"/>
      <c r="L9" s="4"/>
      <c r="M9" s="4"/>
      <c r="N9" s="19"/>
      <c r="O9" s="14">
        <f t="shared" si="0"/>
        <v>0</v>
      </c>
    </row>
    <row r="10" spans="1:15" ht="15">
      <c r="A10" s="43"/>
      <c r="B10" s="4" t="s">
        <v>15</v>
      </c>
      <c r="C10" s="4"/>
      <c r="D10" s="4"/>
      <c r="E10" s="4"/>
      <c r="F10" s="4"/>
      <c r="G10" s="4"/>
      <c r="H10" s="4"/>
      <c r="I10" s="16"/>
      <c r="J10" s="4"/>
      <c r="K10" s="4"/>
      <c r="L10" s="4"/>
      <c r="M10" s="4"/>
      <c r="N10" s="19"/>
      <c r="O10" s="14">
        <f t="shared" si="0"/>
        <v>0</v>
      </c>
    </row>
    <row r="11" spans="1:15" ht="15">
      <c r="A11" s="44"/>
      <c r="B11" s="30" t="s">
        <v>12</v>
      </c>
      <c r="C11" s="31">
        <v>93</v>
      </c>
      <c r="D11" s="31">
        <v>32</v>
      </c>
      <c r="E11" s="31">
        <v>119</v>
      </c>
      <c r="F11" s="31">
        <v>296</v>
      </c>
      <c r="G11" s="31">
        <v>822</v>
      </c>
      <c r="H11" s="31">
        <v>846</v>
      </c>
      <c r="I11" s="32">
        <v>174</v>
      </c>
      <c r="J11" s="31">
        <v>119</v>
      </c>
      <c r="K11" s="31">
        <v>253</v>
      </c>
      <c r="L11" s="31">
        <v>282</v>
      </c>
      <c r="M11" s="31">
        <v>290</v>
      </c>
      <c r="N11" s="31">
        <v>155</v>
      </c>
      <c r="O11" s="33">
        <f>SUM(C11:N11)</f>
        <v>3481</v>
      </c>
    </row>
    <row r="12" spans="1:15" ht="15">
      <c r="A12" s="42" t="s">
        <v>17</v>
      </c>
      <c r="B12" s="4" t="s">
        <v>14</v>
      </c>
      <c r="C12" s="4"/>
      <c r="D12" s="4"/>
      <c r="E12" s="4"/>
      <c r="F12" s="4"/>
      <c r="G12" s="4"/>
      <c r="H12" s="4"/>
      <c r="I12" s="17"/>
      <c r="J12" s="4"/>
      <c r="K12" s="4"/>
      <c r="L12" s="4"/>
      <c r="M12" s="4"/>
      <c r="N12" s="19"/>
      <c r="O12" s="14">
        <f t="shared" si="0"/>
        <v>0</v>
      </c>
    </row>
    <row r="13" spans="1:15" ht="15">
      <c r="A13" s="43"/>
      <c r="B13" s="4" t="s">
        <v>15</v>
      </c>
      <c r="C13" s="4"/>
      <c r="D13" s="4"/>
      <c r="E13" s="4"/>
      <c r="F13" s="4"/>
      <c r="G13" s="4"/>
      <c r="H13" s="4"/>
      <c r="I13" s="16"/>
      <c r="J13" s="4"/>
      <c r="K13" s="4"/>
      <c r="L13" s="4"/>
      <c r="M13" s="4"/>
      <c r="N13" s="19"/>
      <c r="O13" s="14">
        <f t="shared" si="0"/>
        <v>0</v>
      </c>
    </row>
    <row r="14" spans="1:15" ht="15">
      <c r="A14" s="44"/>
      <c r="B14" s="30" t="s">
        <v>12</v>
      </c>
      <c r="C14" s="31">
        <v>554</v>
      </c>
      <c r="D14" s="31">
        <v>346</v>
      </c>
      <c r="E14" s="32">
        <v>1169</v>
      </c>
      <c r="F14" s="32">
        <v>2028</v>
      </c>
      <c r="G14" s="32">
        <v>5372</v>
      </c>
      <c r="H14" s="32">
        <v>3407</v>
      </c>
      <c r="I14" s="32">
        <v>1383</v>
      </c>
      <c r="J14" s="32">
        <v>1700</v>
      </c>
      <c r="K14" s="32">
        <v>2306</v>
      </c>
      <c r="L14" s="32">
        <v>2487</v>
      </c>
      <c r="M14" s="32">
        <v>1063</v>
      </c>
      <c r="N14" s="31">
        <v>740</v>
      </c>
      <c r="O14" s="33">
        <f>SUM(C14:N14)</f>
        <v>22555</v>
      </c>
    </row>
    <row r="15" spans="1:15" ht="15">
      <c r="A15" s="42" t="s">
        <v>20</v>
      </c>
      <c r="B15" s="4" t="s">
        <v>14</v>
      </c>
      <c r="C15" s="4"/>
      <c r="D15" s="4"/>
      <c r="E15" s="4"/>
      <c r="F15" s="4"/>
      <c r="G15" s="4"/>
      <c r="H15" s="4"/>
      <c r="I15" s="15"/>
      <c r="J15" s="4"/>
      <c r="K15" s="4"/>
      <c r="L15" s="4"/>
      <c r="M15" s="4"/>
      <c r="N15" s="4"/>
      <c r="O15" s="14">
        <f t="shared" si="0"/>
        <v>0</v>
      </c>
    </row>
    <row r="16" spans="1:15" ht="15">
      <c r="A16" s="43"/>
      <c r="B16" s="4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">
        <f t="shared" si="0"/>
        <v>0</v>
      </c>
    </row>
    <row r="17" spans="1:15" ht="15">
      <c r="A17" s="44"/>
      <c r="B17" s="34" t="s">
        <v>12</v>
      </c>
      <c r="C17" s="32">
        <v>2497</v>
      </c>
      <c r="D17" s="32">
        <v>1284</v>
      </c>
      <c r="E17" s="32">
        <v>5139</v>
      </c>
      <c r="F17" s="32">
        <v>8275</v>
      </c>
      <c r="G17" s="32">
        <v>17065</v>
      </c>
      <c r="H17" s="32">
        <v>11237</v>
      </c>
      <c r="I17" s="32">
        <v>3810</v>
      </c>
      <c r="J17" s="32">
        <v>5298</v>
      </c>
      <c r="K17" s="32">
        <v>6038</v>
      </c>
      <c r="L17" s="32">
        <v>10103</v>
      </c>
      <c r="M17" s="32">
        <v>5667</v>
      </c>
      <c r="N17" s="32">
        <v>2307</v>
      </c>
      <c r="O17" s="33">
        <f>SUM(C17:N17)</f>
        <v>78720</v>
      </c>
    </row>
    <row r="18" spans="1:15" ht="15" customHeight="1">
      <c r="A18" s="42" t="s">
        <v>21</v>
      </c>
      <c r="B18" s="4" t="s">
        <v>14</v>
      </c>
      <c r="C18" s="58">
        <v>86000</v>
      </c>
      <c r="D18" s="58"/>
      <c r="E18" s="58"/>
      <c r="F18" s="58">
        <v>161000</v>
      </c>
      <c r="G18" s="58"/>
      <c r="H18" s="58"/>
      <c r="I18" s="58">
        <v>350000</v>
      </c>
      <c r="J18" s="58"/>
      <c r="K18" s="58"/>
      <c r="L18" s="58"/>
      <c r="M18" s="58"/>
      <c r="N18" s="58"/>
      <c r="O18" s="14">
        <f>SUM(C18:N18)</f>
        <v>597000</v>
      </c>
    </row>
    <row r="19" spans="1:15" ht="15">
      <c r="A19" s="43"/>
      <c r="B19" s="4" t="s">
        <v>15</v>
      </c>
      <c r="C19" s="58">
        <v>17000</v>
      </c>
      <c r="D19" s="58"/>
      <c r="E19" s="58"/>
      <c r="F19" s="58">
        <v>148000</v>
      </c>
      <c r="G19" s="58"/>
      <c r="H19" s="58"/>
      <c r="I19" s="58">
        <v>10000</v>
      </c>
      <c r="J19" s="58"/>
      <c r="K19" s="58"/>
      <c r="L19" s="58"/>
      <c r="M19" s="58"/>
      <c r="N19" s="58"/>
      <c r="O19" s="14">
        <f>SUM(C19:N19)</f>
        <v>175000</v>
      </c>
    </row>
    <row r="20" spans="1:15" ht="15.75" thickBot="1">
      <c r="A20" s="45"/>
      <c r="B20" s="35" t="s">
        <v>12</v>
      </c>
      <c r="C20" s="59">
        <f>SUM(C18:E19)</f>
        <v>103000</v>
      </c>
      <c r="D20" s="59"/>
      <c r="E20" s="59"/>
      <c r="F20" s="59">
        <f>SUM(F18:H19)</f>
        <v>309000</v>
      </c>
      <c r="G20" s="59"/>
      <c r="H20" s="59"/>
      <c r="I20" s="59">
        <f>SUM(I18:K19)</f>
        <v>360000</v>
      </c>
      <c r="J20" s="59"/>
      <c r="K20" s="59"/>
      <c r="L20" s="59">
        <v>40000</v>
      </c>
      <c r="M20" s="59"/>
      <c r="N20" s="59"/>
      <c r="O20" s="36">
        <f>SUM(C20:N20)</f>
        <v>812000</v>
      </c>
    </row>
    <row r="21" spans="1:15" ht="15">
      <c r="A21" s="1"/>
      <c r="B21" s="1"/>
      <c r="C21" s="1"/>
      <c r="D21" s="2"/>
      <c r="E21" s="1"/>
      <c r="F21" s="47"/>
      <c r="G21" s="47"/>
      <c r="H21" s="23"/>
      <c r="I21" s="1"/>
      <c r="J21" s="1"/>
      <c r="K21" s="1"/>
      <c r="L21" s="1"/>
      <c r="M21" s="60" t="s">
        <v>27</v>
      </c>
      <c r="N21" s="61"/>
      <c r="O21" s="20">
        <f>SUM(O5+O8+O11+O14+O17)</f>
        <v>166737</v>
      </c>
    </row>
    <row r="22" spans="1:15" ht="15.75" thickBot="1">
      <c r="A22" s="1"/>
      <c r="B22" s="1"/>
      <c r="C22" s="1"/>
      <c r="D22" s="2"/>
      <c r="E22" s="1"/>
      <c r="F22" s="47"/>
      <c r="G22" s="47"/>
      <c r="H22" s="23"/>
      <c r="I22" s="1"/>
      <c r="J22" s="1"/>
      <c r="K22" s="1"/>
      <c r="L22" s="1"/>
      <c r="M22" s="62" t="s">
        <v>18</v>
      </c>
      <c r="N22" s="63"/>
      <c r="O22" s="21">
        <f>O20</f>
        <v>812000</v>
      </c>
    </row>
    <row r="23" spans="1:15" ht="15">
      <c r="A23" s="1"/>
      <c r="B23" s="1"/>
      <c r="C23" s="1"/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22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 thickBot="1">
      <c r="A34" s="9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0"/>
      <c r="B35" s="11"/>
      <c r="C35" s="12" t="s">
        <v>0</v>
      </c>
      <c r="D35" s="12" t="s">
        <v>1</v>
      </c>
      <c r="E35" s="12" t="s">
        <v>2</v>
      </c>
      <c r="F35" s="12" t="s">
        <v>3</v>
      </c>
      <c r="G35" s="12" t="s">
        <v>4</v>
      </c>
      <c r="H35" s="12" t="s">
        <v>5</v>
      </c>
      <c r="I35" s="12" t="s">
        <v>6</v>
      </c>
      <c r="J35" s="12" t="s">
        <v>7</v>
      </c>
      <c r="K35" s="12" t="s">
        <v>8</v>
      </c>
      <c r="L35" s="12" t="s">
        <v>9</v>
      </c>
      <c r="M35" s="12" t="s">
        <v>10</v>
      </c>
      <c r="N35" s="12" t="s">
        <v>11</v>
      </c>
      <c r="O35" s="13" t="s">
        <v>22</v>
      </c>
    </row>
    <row r="36" spans="1:15" ht="15">
      <c r="A36" s="42" t="s">
        <v>13</v>
      </c>
      <c r="B36" s="4" t="s">
        <v>14</v>
      </c>
      <c r="C36" s="4">
        <v>476</v>
      </c>
      <c r="D36" s="4">
        <v>435</v>
      </c>
      <c r="E36" s="4">
        <v>652</v>
      </c>
      <c r="F36" s="4">
        <v>1376</v>
      </c>
      <c r="G36" s="4">
        <v>3531</v>
      </c>
      <c r="H36" s="4">
        <v>2086</v>
      </c>
      <c r="I36" s="4">
        <v>564</v>
      </c>
      <c r="J36" s="4">
        <v>42</v>
      </c>
      <c r="K36" s="4">
        <v>973</v>
      </c>
      <c r="L36" s="4">
        <v>1520</v>
      </c>
      <c r="M36" s="4">
        <v>626</v>
      </c>
      <c r="N36" s="4">
        <v>143</v>
      </c>
      <c r="O36" s="29">
        <f>SUM(C36:N36)</f>
        <v>12424</v>
      </c>
    </row>
    <row r="37" spans="1:15" ht="15">
      <c r="A37" s="43"/>
      <c r="B37" s="4" t="s">
        <v>15</v>
      </c>
      <c r="C37" s="4">
        <v>14</v>
      </c>
      <c r="D37" s="4">
        <v>4</v>
      </c>
      <c r="E37" s="4">
        <v>75</v>
      </c>
      <c r="F37" s="4">
        <v>88</v>
      </c>
      <c r="G37" s="4">
        <v>27</v>
      </c>
      <c r="H37" s="4">
        <v>40</v>
      </c>
      <c r="I37" s="4">
        <v>62</v>
      </c>
      <c r="J37" s="4">
        <v>754</v>
      </c>
      <c r="K37" s="4">
        <v>58</v>
      </c>
      <c r="L37" s="4">
        <v>90</v>
      </c>
      <c r="M37" s="4">
        <v>58</v>
      </c>
      <c r="N37" s="4">
        <v>66</v>
      </c>
      <c r="O37" s="29">
        <f aca="true" t="shared" si="1" ref="O37:O53">SUM(C37:N37)</f>
        <v>1336</v>
      </c>
    </row>
    <row r="38" spans="1:15" ht="15">
      <c r="A38" s="44"/>
      <c r="B38" s="30" t="s">
        <v>12</v>
      </c>
      <c r="C38" s="32">
        <v>490</v>
      </c>
      <c r="D38" s="32">
        <v>439</v>
      </c>
      <c r="E38" s="32">
        <v>727</v>
      </c>
      <c r="F38" s="32">
        <v>1464</v>
      </c>
      <c r="G38" s="32">
        <v>3558</v>
      </c>
      <c r="H38" s="32">
        <v>2126</v>
      </c>
      <c r="I38" s="32">
        <v>626</v>
      </c>
      <c r="J38" s="32">
        <v>796</v>
      </c>
      <c r="K38" s="31">
        <v>1031</v>
      </c>
      <c r="L38" s="32">
        <v>1610</v>
      </c>
      <c r="M38" s="37">
        <v>684</v>
      </c>
      <c r="N38" s="37">
        <v>209</v>
      </c>
      <c r="O38" s="38">
        <f t="shared" si="1"/>
        <v>13760</v>
      </c>
    </row>
    <row r="39" spans="1:15" ht="15">
      <c r="A39" s="42" t="s">
        <v>16</v>
      </c>
      <c r="B39" s="4" t="s">
        <v>14</v>
      </c>
      <c r="C39" s="5">
        <v>975</v>
      </c>
      <c r="D39" s="5">
        <v>888</v>
      </c>
      <c r="E39" s="5">
        <v>1071</v>
      </c>
      <c r="F39" s="5">
        <v>2554</v>
      </c>
      <c r="G39" s="4">
        <v>3489</v>
      </c>
      <c r="H39" s="4">
        <v>3510</v>
      </c>
      <c r="I39" s="6">
        <v>1459</v>
      </c>
      <c r="J39" s="4">
        <v>1997</v>
      </c>
      <c r="K39" s="4">
        <v>2021</v>
      </c>
      <c r="L39" s="4">
        <v>2459</v>
      </c>
      <c r="M39" s="4">
        <v>1134</v>
      </c>
      <c r="N39" s="19">
        <v>838</v>
      </c>
      <c r="O39" s="29">
        <f t="shared" si="1"/>
        <v>22395</v>
      </c>
    </row>
    <row r="40" spans="1:15" ht="15">
      <c r="A40" s="43"/>
      <c r="B40" s="4" t="s">
        <v>15</v>
      </c>
      <c r="C40" s="5">
        <v>275</v>
      </c>
      <c r="D40" s="5">
        <v>245</v>
      </c>
      <c r="E40" s="5">
        <v>548</v>
      </c>
      <c r="F40" s="5">
        <v>1589</v>
      </c>
      <c r="G40" s="4">
        <v>7825</v>
      </c>
      <c r="H40" s="4">
        <v>2045</v>
      </c>
      <c r="I40" s="7">
        <v>2101</v>
      </c>
      <c r="J40" s="4">
        <v>3711</v>
      </c>
      <c r="K40" s="4">
        <v>3426</v>
      </c>
      <c r="L40" s="4">
        <v>2293</v>
      </c>
      <c r="M40" s="5">
        <v>853</v>
      </c>
      <c r="N40" s="19">
        <v>420</v>
      </c>
      <c r="O40" s="29">
        <f t="shared" si="1"/>
        <v>25331</v>
      </c>
    </row>
    <row r="41" spans="1:15" ht="15">
      <c r="A41" s="44"/>
      <c r="B41" s="30" t="s">
        <v>12</v>
      </c>
      <c r="C41" s="32">
        <v>1250</v>
      </c>
      <c r="D41" s="32">
        <v>1133</v>
      </c>
      <c r="E41" s="32">
        <v>1619</v>
      </c>
      <c r="F41" s="32">
        <v>4143</v>
      </c>
      <c r="G41" s="32">
        <v>11314</v>
      </c>
      <c r="H41" s="32">
        <v>5555</v>
      </c>
      <c r="I41" s="32">
        <v>3560</v>
      </c>
      <c r="J41" s="32">
        <v>5708</v>
      </c>
      <c r="K41" s="32">
        <v>5447</v>
      </c>
      <c r="L41" s="32">
        <v>4752</v>
      </c>
      <c r="M41" s="39">
        <v>1987</v>
      </c>
      <c r="N41" s="37">
        <v>1258</v>
      </c>
      <c r="O41" s="38">
        <f t="shared" si="1"/>
        <v>47726</v>
      </c>
    </row>
    <row r="42" spans="1:15" ht="15">
      <c r="A42" s="42" t="s">
        <v>19</v>
      </c>
      <c r="B42" s="4" t="s">
        <v>14</v>
      </c>
      <c r="C42" s="5">
        <v>199</v>
      </c>
      <c r="D42" s="5">
        <v>150</v>
      </c>
      <c r="E42" s="5">
        <v>90</v>
      </c>
      <c r="F42" s="5">
        <v>545</v>
      </c>
      <c r="G42" s="4">
        <v>836</v>
      </c>
      <c r="H42" s="4">
        <v>438</v>
      </c>
      <c r="I42" s="6">
        <v>88</v>
      </c>
      <c r="J42" s="4">
        <v>97</v>
      </c>
      <c r="K42" s="4">
        <v>314</v>
      </c>
      <c r="L42" s="4">
        <v>1185</v>
      </c>
      <c r="M42" s="4">
        <v>635</v>
      </c>
      <c r="N42" s="19">
        <v>93</v>
      </c>
      <c r="O42" s="29">
        <f t="shared" si="1"/>
        <v>4670</v>
      </c>
    </row>
    <row r="43" spans="1:15" ht="15">
      <c r="A43" s="43"/>
      <c r="B43" s="4" t="s">
        <v>15</v>
      </c>
      <c r="C43" s="5">
        <v>1</v>
      </c>
      <c r="D43" s="5">
        <v>20</v>
      </c>
      <c r="E43" s="5">
        <v>0</v>
      </c>
      <c r="F43" s="5">
        <v>1</v>
      </c>
      <c r="G43" s="4">
        <v>64</v>
      </c>
      <c r="H43" s="4">
        <v>20</v>
      </c>
      <c r="I43" s="7">
        <v>0</v>
      </c>
      <c r="J43" s="4">
        <v>0</v>
      </c>
      <c r="K43" s="4">
        <v>32</v>
      </c>
      <c r="L43" s="4">
        <v>123</v>
      </c>
      <c r="M43" s="4">
        <v>151</v>
      </c>
      <c r="N43" s="19">
        <v>41</v>
      </c>
      <c r="O43" s="29">
        <f t="shared" si="1"/>
        <v>453</v>
      </c>
    </row>
    <row r="44" spans="1:15" ht="15">
      <c r="A44" s="44"/>
      <c r="B44" s="30" t="s">
        <v>12</v>
      </c>
      <c r="C44" s="32">
        <v>200</v>
      </c>
      <c r="D44" s="32">
        <v>170</v>
      </c>
      <c r="E44" s="32">
        <v>90</v>
      </c>
      <c r="F44" s="32">
        <v>546</v>
      </c>
      <c r="G44" s="31">
        <v>900</v>
      </c>
      <c r="H44" s="31">
        <v>458</v>
      </c>
      <c r="I44" s="32">
        <v>88</v>
      </c>
      <c r="J44" s="31">
        <v>97</v>
      </c>
      <c r="K44" s="31">
        <v>346</v>
      </c>
      <c r="L44" s="31">
        <v>1308</v>
      </c>
      <c r="M44" s="37">
        <v>786</v>
      </c>
      <c r="N44" s="37">
        <v>134</v>
      </c>
      <c r="O44" s="38">
        <f t="shared" si="1"/>
        <v>5123</v>
      </c>
    </row>
    <row r="45" spans="1:15" ht="15">
      <c r="A45" s="42" t="s">
        <v>17</v>
      </c>
      <c r="B45" s="4" t="s">
        <v>14</v>
      </c>
      <c r="C45" s="5">
        <v>762</v>
      </c>
      <c r="D45" s="5">
        <v>395</v>
      </c>
      <c r="E45" s="5">
        <v>1079</v>
      </c>
      <c r="F45" s="5">
        <v>1846</v>
      </c>
      <c r="G45" s="4">
        <v>5333</v>
      </c>
      <c r="H45" s="4">
        <v>3145</v>
      </c>
      <c r="I45" s="6">
        <v>3222</v>
      </c>
      <c r="J45" s="4">
        <v>1585</v>
      </c>
      <c r="K45" s="4">
        <v>2078</v>
      </c>
      <c r="L45" s="4">
        <v>2096</v>
      </c>
      <c r="M45" s="4">
        <v>561</v>
      </c>
      <c r="N45" s="19">
        <v>1257</v>
      </c>
      <c r="O45" s="29">
        <f t="shared" si="1"/>
        <v>23359</v>
      </c>
    </row>
    <row r="46" spans="1:15" ht="15">
      <c r="A46" s="43"/>
      <c r="B46" s="4" t="s">
        <v>15</v>
      </c>
      <c r="C46" s="5">
        <v>55</v>
      </c>
      <c r="D46" s="5">
        <v>45</v>
      </c>
      <c r="E46" s="5">
        <v>97</v>
      </c>
      <c r="F46" s="5">
        <v>226</v>
      </c>
      <c r="G46" s="4">
        <v>193</v>
      </c>
      <c r="H46" s="4">
        <v>111</v>
      </c>
      <c r="I46" s="7">
        <v>548</v>
      </c>
      <c r="J46" s="4">
        <v>304</v>
      </c>
      <c r="K46" s="4">
        <v>361</v>
      </c>
      <c r="L46" s="4">
        <v>516</v>
      </c>
      <c r="M46" s="4">
        <v>252</v>
      </c>
      <c r="N46" s="19">
        <v>166</v>
      </c>
      <c r="O46" s="29">
        <f t="shared" si="1"/>
        <v>2874</v>
      </c>
    </row>
    <row r="47" spans="1:15" ht="15">
      <c r="A47" s="44"/>
      <c r="B47" s="30" t="s">
        <v>12</v>
      </c>
      <c r="C47" s="32">
        <v>817</v>
      </c>
      <c r="D47" s="32">
        <v>440</v>
      </c>
      <c r="E47" s="32">
        <v>1176</v>
      </c>
      <c r="F47" s="32">
        <v>2072</v>
      </c>
      <c r="G47" s="32">
        <v>5526</v>
      </c>
      <c r="H47" s="32">
        <v>3256</v>
      </c>
      <c r="I47" s="32">
        <v>3770</v>
      </c>
      <c r="J47" s="32">
        <v>1889</v>
      </c>
      <c r="K47" s="32">
        <v>2439</v>
      </c>
      <c r="L47" s="32">
        <v>2612</v>
      </c>
      <c r="M47" s="39">
        <v>813</v>
      </c>
      <c r="N47" s="37">
        <v>1423</v>
      </c>
      <c r="O47" s="38">
        <f t="shared" si="1"/>
        <v>26233</v>
      </c>
    </row>
    <row r="48" spans="1:15" ht="15">
      <c r="A48" s="42" t="s">
        <v>20</v>
      </c>
      <c r="B48" s="4" t="s">
        <v>14</v>
      </c>
      <c r="C48" s="5">
        <v>2852</v>
      </c>
      <c r="D48" s="5">
        <v>2525</v>
      </c>
      <c r="E48" s="5">
        <v>3894</v>
      </c>
      <c r="F48" s="5">
        <v>8176</v>
      </c>
      <c r="G48" s="4">
        <v>17529</v>
      </c>
      <c r="H48" s="4">
        <v>8606</v>
      </c>
      <c r="I48" s="8">
        <v>3798</v>
      </c>
      <c r="J48" s="4">
        <v>5349</v>
      </c>
      <c r="K48" s="4">
        <v>4863</v>
      </c>
      <c r="L48" s="4">
        <v>10106</v>
      </c>
      <c r="M48" s="4">
        <v>5153</v>
      </c>
      <c r="N48" s="4">
        <v>2939</v>
      </c>
      <c r="O48" s="29">
        <f t="shared" si="1"/>
        <v>75790</v>
      </c>
    </row>
    <row r="49" spans="1:15" ht="15">
      <c r="A49" s="43"/>
      <c r="B49" s="4" t="s">
        <v>15</v>
      </c>
      <c r="C49" s="5">
        <v>200</v>
      </c>
      <c r="D49" s="5">
        <v>283</v>
      </c>
      <c r="E49" s="5">
        <v>939</v>
      </c>
      <c r="F49" s="5">
        <v>1577</v>
      </c>
      <c r="G49" s="4">
        <v>837</v>
      </c>
      <c r="H49" s="4">
        <v>1370</v>
      </c>
      <c r="I49" s="4">
        <v>299</v>
      </c>
      <c r="J49" s="4">
        <v>538</v>
      </c>
      <c r="K49" s="4">
        <v>1136</v>
      </c>
      <c r="L49" s="4">
        <v>1415</v>
      </c>
      <c r="M49" s="4">
        <v>279</v>
      </c>
      <c r="N49" s="4">
        <v>292</v>
      </c>
      <c r="O49" s="29">
        <f t="shared" si="1"/>
        <v>9165</v>
      </c>
    </row>
    <row r="50" spans="1:15" ht="15">
      <c r="A50" s="44"/>
      <c r="B50" s="34" t="s">
        <v>12</v>
      </c>
      <c r="C50" s="32">
        <v>3052</v>
      </c>
      <c r="D50" s="32">
        <v>2808</v>
      </c>
      <c r="E50" s="32">
        <v>4833</v>
      </c>
      <c r="F50" s="32">
        <v>9753</v>
      </c>
      <c r="G50" s="32">
        <v>18366</v>
      </c>
      <c r="H50" s="32">
        <v>9976</v>
      </c>
      <c r="I50" s="32">
        <v>4097</v>
      </c>
      <c r="J50" s="32">
        <v>5887</v>
      </c>
      <c r="K50" s="32">
        <v>5999</v>
      </c>
      <c r="L50" s="32">
        <v>11521</v>
      </c>
      <c r="M50" s="39">
        <v>5432</v>
      </c>
      <c r="N50" s="39">
        <v>3231</v>
      </c>
      <c r="O50" s="38">
        <f t="shared" si="1"/>
        <v>84955</v>
      </c>
    </row>
    <row r="51" spans="1:15" ht="15">
      <c r="A51" s="42" t="s">
        <v>21</v>
      </c>
      <c r="B51" s="4" t="s">
        <v>14</v>
      </c>
      <c r="C51" s="46">
        <v>93000</v>
      </c>
      <c r="D51" s="46"/>
      <c r="E51" s="46"/>
      <c r="F51" s="46">
        <v>258400</v>
      </c>
      <c r="G51" s="46"/>
      <c r="H51" s="46"/>
      <c r="I51" s="46">
        <v>490000</v>
      </c>
      <c r="J51" s="46"/>
      <c r="K51" s="46"/>
      <c r="L51" s="46">
        <v>47000</v>
      </c>
      <c r="M51" s="46"/>
      <c r="N51" s="46"/>
      <c r="O51" s="29">
        <f t="shared" si="1"/>
        <v>888400</v>
      </c>
    </row>
    <row r="52" spans="1:15" ht="15">
      <c r="A52" s="43"/>
      <c r="B52" s="4" t="s">
        <v>15</v>
      </c>
      <c r="C52" s="46">
        <v>37000</v>
      </c>
      <c r="D52" s="46"/>
      <c r="E52" s="46"/>
      <c r="F52" s="46">
        <v>48900</v>
      </c>
      <c r="G52" s="46"/>
      <c r="H52" s="46"/>
      <c r="I52" s="46">
        <v>30000</v>
      </c>
      <c r="J52" s="46"/>
      <c r="K52" s="46"/>
      <c r="L52" s="46">
        <v>18000</v>
      </c>
      <c r="M52" s="46"/>
      <c r="N52" s="46"/>
      <c r="O52" s="29">
        <f t="shared" si="1"/>
        <v>133900</v>
      </c>
    </row>
    <row r="53" spans="1:15" ht="15.75" thickBot="1">
      <c r="A53" s="45"/>
      <c r="B53" s="35" t="s">
        <v>12</v>
      </c>
      <c r="C53" s="50">
        <f>SUM(C51:E52)</f>
        <v>130000</v>
      </c>
      <c r="D53" s="50"/>
      <c r="E53" s="50"/>
      <c r="F53" s="50">
        <f>SUM(F51:H52)</f>
        <v>307300</v>
      </c>
      <c r="G53" s="50"/>
      <c r="H53" s="50"/>
      <c r="I53" s="50">
        <f>SUM(I51:K52)</f>
        <v>520000</v>
      </c>
      <c r="J53" s="50"/>
      <c r="K53" s="50"/>
      <c r="L53" s="50">
        <v>65000</v>
      </c>
      <c r="M53" s="51"/>
      <c r="N53" s="51"/>
      <c r="O53" s="40">
        <f t="shared" si="1"/>
        <v>1022300</v>
      </c>
    </row>
    <row r="54" spans="1:16" ht="15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52" t="s">
        <v>27</v>
      </c>
      <c r="N54" s="53"/>
      <c r="O54" s="27">
        <f>SUM(O38+O41+O44+O47+O50)</f>
        <v>177797</v>
      </c>
      <c r="P54" s="41"/>
    </row>
    <row r="55" spans="1:15" ht="15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54" t="s">
        <v>25</v>
      </c>
      <c r="N55" s="55"/>
      <c r="O55" s="18">
        <f>SUM(O36,O39,O42,O45,O48)</f>
        <v>138638</v>
      </c>
    </row>
    <row r="56" spans="1:15" ht="15">
      <c r="A56" s="1"/>
      <c r="B56" s="1"/>
      <c r="C56" s="1"/>
      <c r="D56" s="2"/>
      <c r="E56" s="1"/>
      <c r="F56" s="47"/>
      <c r="G56" s="47"/>
      <c r="H56" s="23"/>
      <c r="I56" s="3"/>
      <c r="J56" s="1"/>
      <c r="K56" s="1"/>
      <c r="L56" s="1"/>
      <c r="M56" s="56" t="s">
        <v>26</v>
      </c>
      <c r="N56" s="57"/>
      <c r="O56" s="28">
        <f>SUM(O37,O40,O43,O46,O49)</f>
        <v>39159</v>
      </c>
    </row>
    <row r="57" spans="1:16" ht="15.75" thickBot="1">
      <c r="A57" s="1"/>
      <c r="B57" s="1"/>
      <c r="C57" s="1"/>
      <c r="D57" s="2"/>
      <c r="E57" s="1"/>
      <c r="F57" s="47"/>
      <c r="G57" s="47"/>
      <c r="H57" s="23"/>
      <c r="I57" s="3"/>
      <c r="J57" s="1"/>
      <c r="K57" s="1"/>
      <c r="L57" s="1"/>
      <c r="M57" s="48" t="s">
        <v>18</v>
      </c>
      <c r="N57" s="49"/>
      <c r="O57" s="21">
        <f>O53</f>
        <v>1022300</v>
      </c>
      <c r="P57" s="41"/>
    </row>
  </sheetData>
  <sheetProtection/>
  <mergeCells count="46">
    <mergeCell ref="A18:A20"/>
    <mergeCell ref="L20:N20"/>
    <mergeCell ref="A3:A5"/>
    <mergeCell ref="A6:A8"/>
    <mergeCell ref="A9:A11"/>
    <mergeCell ref="A12:A14"/>
    <mergeCell ref="A39:A41"/>
    <mergeCell ref="A42:A44"/>
    <mergeCell ref="A15:A17"/>
    <mergeCell ref="M21:N21"/>
    <mergeCell ref="M22:N22"/>
    <mergeCell ref="A36:A38"/>
    <mergeCell ref="L18:N18"/>
    <mergeCell ref="L19:N19"/>
    <mergeCell ref="C18:E18"/>
    <mergeCell ref="F18:H18"/>
    <mergeCell ref="A45:A47"/>
    <mergeCell ref="I18:K18"/>
    <mergeCell ref="I19:K19"/>
    <mergeCell ref="I20:K20"/>
    <mergeCell ref="C20:E20"/>
    <mergeCell ref="F20:H20"/>
    <mergeCell ref="C19:E19"/>
    <mergeCell ref="F19:H19"/>
    <mergeCell ref="F21:G21"/>
    <mergeCell ref="F22:G22"/>
    <mergeCell ref="F57:G57"/>
    <mergeCell ref="M57:N57"/>
    <mergeCell ref="C53:E53"/>
    <mergeCell ref="F53:H53"/>
    <mergeCell ref="I53:K53"/>
    <mergeCell ref="L53:N53"/>
    <mergeCell ref="F56:G56"/>
    <mergeCell ref="M54:N54"/>
    <mergeCell ref="M55:N55"/>
    <mergeCell ref="M56:N56"/>
    <mergeCell ref="A48:A50"/>
    <mergeCell ref="A51:A53"/>
    <mergeCell ref="C51:E51"/>
    <mergeCell ref="F51:H51"/>
    <mergeCell ref="L51:N51"/>
    <mergeCell ref="C52:E52"/>
    <mergeCell ref="F52:H52"/>
    <mergeCell ref="I52:K52"/>
    <mergeCell ref="L52:N52"/>
    <mergeCell ref="I51:K5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2018-11-08T08:25:10Z</dcterms:modified>
  <cp:category/>
  <cp:version/>
  <cp:contentType/>
  <cp:contentStatus/>
</cp:coreProperties>
</file>